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<sst xmlns="http://schemas.openxmlformats.org/spreadsheetml/2006/main" count="285" uniqueCount="83">
  <si>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</si>
  <si>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</si>
  <si>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</si>
  <si>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</si>
  <si>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</si>
  <si>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</si>
  <si>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</si>
  <si>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</si>
  <si>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</si>
  <si>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31.12.2019г.</t>
  </si>
  <si>
    <t>Задолженность на 31.12.2019 г</t>
  </si>
  <si>
    <t>Дата заключения договора</t>
  </si>
  <si>
    <t>Улица</t>
  </si>
  <si>
    <t>Дом</t>
  </si>
  <si>
    <t xml:space="preserve">Инструментальная </t>
  </si>
  <si>
    <t>11Г</t>
  </si>
  <si>
    <t>ИТОГО ПО ДОМУ</t>
  </si>
  <si>
    <t>Январь 2019г.</t>
  </si>
  <si>
    <t>Вид работ</t>
  </si>
  <si>
    <t>Место проведения работ</t>
  </si>
  <si>
    <t>Сумма</t>
  </si>
  <si>
    <t>Проверка технического состояния вентиляционных и дымовых каналов</t>
  </si>
  <si>
    <t>ИНструментальная 11 Г</t>
  </si>
  <si>
    <t>кв.2,6,7,10,12,17,43</t>
  </si>
  <si>
    <t>заземление молниеотвода (прошу снять работу с этого дома по статье т/р сентябрь 2018/г)</t>
  </si>
  <si>
    <t>ИТОГО</t>
  </si>
  <si>
    <t>февраль 2019г.</t>
  </si>
  <si>
    <t>установка прожектора в жилом доме</t>
  </si>
  <si>
    <t>над входом в «центр логопеди»</t>
  </si>
  <si>
    <t>март 2019г.</t>
  </si>
  <si>
    <t xml:space="preserve">Установка москитных сеток </t>
  </si>
  <si>
    <t>иНструментальная 11 Г</t>
  </si>
  <si>
    <t>Апрель 2019г.</t>
  </si>
  <si>
    <t>Май 2019г.</t>
  </si>
  <si>
    <t>проверка технического состояния вентиляционных и дымовых каналов</t>
  </si>
  <si>
    <t>кв.15,25,27,32,43,13</t>
  </si>
  <si>
    <t>Июнь 2019г.</t>
  </si>
  <si>
    <t xml:space="preserve">Ремонт контроля доступа </t>
  </si>
  <si>
    <t xml:space="preserve">проверка   технического состояния вентиляционных и дымовых каналов. </t>
  </si>
  <si>
    <t>кв.4,23,40,30,41,24,26,18</t>
  </si>
  <si>
    <t>кв.1,5,8,19,21,31,32,34</t>
  </si>
  <si>
    <t xml:space="preserve">подключение пожарной сигнализации </t>
  </si>
  <si>
    <t>Июль 2019г.</t>
  </si>
  <si>
    <t xml:space="preserve">Ремонт автоматики ворот </t>
  </si>
  <si>
    <t>Прошу снять с лиц.счета по статье т/р в июне 2019г.(Проверка технического состояния вентиляционных и дымовых каналов)</t>
  </si>
  <si>
    <t>Прошу добавить в лиц.счет по статье т/р в июне 2019г.(Проверка технического состояния вентиляционных и дымовых каналов )</t>
  </si>
  <si>
    <t>Установка кабеля ВВГ 2х1,5</t>
  </si>
  <si>
    <t>придомовое освещение</t>
  </si>
  <si>
    <t>август 2019г.</t>
  </si>
  <si>
    <t>сентябрь 2019г.</t>
  </si>
  <si>
    <t>кв.1,2,7,8,15,17,32,36,38,43</t>
  </si>
  <si>
    <t xml:space="preserve">октябрь 2019г. </t>
  </si>
  <si>
    <t xml:space="preserve">ноябрь 2019г. </t>
  </si>
  <si>
    <t>Окраска металлических ворот и двери выхода на кровлю</t>
  </si>
  <si>
    <t>Установка перегородки между вент.каналом и фановой трубы на оголовках вент.каналах</t>
  </si>
  <si>
    <t>декабрь 2019г.</t>
  </si>
  <si>
    <t>Пандус откидной из рифленого алюминия толщиной 3мм.</t>
  </si>
  <si>
    <t>ВСЕГО</t>
  </si>
  <si>
    <t>Январь 2019 г.</t>
  </si>
  <si>
    <t>техническое обслуживание ОПУЭ</t>
  </si>
  <si>
    <t>Инструментальная 11 Г</t>
  </si>
  <si>
    <t>Февраль 2019 г</t>
  </si>
  <si>
    <t>ремонт электроосвещения (смена лампы) жилого дома в МОП</t>
  </si>
  <si>
    <t>3-й этаж</t>
  </si>
  <si>
    <t>Март 2019  г</t>
  </si>
  <si>
    <t xml:space="preserve">Установка замка на ЩР </t>
  </si>
  <si>
    <t>Апрель 2019 г</t>
  </si>
  <si>
    <t>Май 2019г</t>
  </si>
  <si>
    <t>проверка электросчетчиков</t>
  </si>
  <si>
    <t>3-й этаж, подвал</t>
  </si>
  <si>
    <t>Июнь 2019г</t>
  </si>
  <si>
    <t>Июль 2019г</t>
  </si>
  <si>
    <t>уборка подъезда и лифта (генеральная)</t>
  </si>
  <si>
    <t xml:space="preserve">Ремонт дверного замка (смена личинки) </t>
  </si>
  <si>
    <t>тех.этаж</t>
  </si>
  <si>
    <t>Август 2019 г</t>
  </si>
  <si>
    <t>доставка инвентаря, согласно заявлению старшего по дому</t>
  </si>
  <si>
    <t>Сентябрь 2019г.</t>
  </si>
  <si>
    <t>окраска газопровода</t>
  </si>
  <si>
    <t>октябрь 2019г.</t>
  </si>
  <si>
    <t>ноябрь 2019г.</t>
  </si>
  <si>
    <t>установка фурнитуры (ручки) на окна ПВХ</t>
  </si>
  <si>
    <t>4,5,6-й этажи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</si>
</sst>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name val="Arial"/>
      <family val="2"/>
    </font>
    <font>
      <b/>
      <i/>
      <sz val="11"/>
      <color indexed="63"/>
      <name val="Arial"/>
      <family val="2"/>
    </font>
    <font>
      <b/>
      <i/>
      <sz val="11"/>
      <color indexed="5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64" fontId="5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2" fillId="36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2" fillId="35" borderId="0" xfId="0" applyFont="1" applyFill="1" applyAlignment="1">
      <alignment horizontal="center"/>
    </xf>
    <xf numFmtId="0" fontId="12" fillId="35" borderId="0" xfId="0" applyFont="1" applyFill="1" applyAlignment="1">
      <alignment horizontal="center" wrapText="1"/>
    </xf>
    <xf numFmtId="2" fontId="12" fillId="35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6.8515625" style="0" customWidth="1"/>
    <col min="6" max="6" width="18.8515625" style="0" customWidth="1"/>
    <col min="7" max="7" width="18.421875" style="0" customWidth="1"/>
    <col min="8" max="8" width="18.00390625" style="0" customWidth="1"/>
    <col min="9" max="9" width="21.00390625" style="0" customWidth="1"/>
    <col min="10" max="10" width="16.00390625" style="0" customWidth="1"/>
    <col min="11" max="11" width="19.8515625" style="0" customWidth="1"/>
    <col min="12" max="12" width="17.57421875" style="0" customWidth="1"/>
  </cols>
  <sheetData>
    <row r="1" spans="1:12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2" t="s">
        <v>1</v>
      </c>
      <c r="B3" s="43" t="s">
        <v>2</v>
      </c>
      <c r="C3" s="43"/>
      <c r="D3" s="44" t="s">
        <v>3</v>
      </c>
      <c r="E3" s="45" t="s">
        <v>4</v>
      </c>
      <c r="F3" s="45" t="s">
        <v>5</v>
      </c>
      <c r="G3" s="44" t="s">
        <v>6</v>
      </c>
      <c r="H3" s="44" t="s">
        <v>7</v>
      </c>
      <c r="I3" s="44" t="s">
        <v>8</v>
      </c>
      <c r="J3" s="45" t="s">
        <v>9</v>
      </c>
      <c r="K3" s="45" t="s">
        <v>10</v>
      </c>
      <c r="L3" s="45" t="s">
        <v>11</v>
      </c>
    </row>
    <row r="4" spans="1:12" ht="36" customHeight="1">
      <c r="A4" s="42"/>
      <c r="B4" s="4" t="s">
        <v>12</v>
      </c>
      <c r="C4" s="4" t="s">
        <v>13</v>
      </c>
      <c r="D4" s="44"/>
      <c r="E4" s="44"/>
      <c r="F4" s="45"/>
      <c r="G4" s="44"/>
      <c r="H4" s="44"/>
      <c r="I4" s="44"/>
      <c r="J4" s="44"/>
      <c r="K4" s="44"/>
      <c r="L4" s="45"/>
    </row>
    <row r="5" spans="1:12" ht="15.75">
      <c r="A5" s="5"/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">
        <v>42125</v>
      </c>
    </row>
    <row r="6" spans="1:12" ht="15.75">
      <c r="A6" s="5"/>
      <c r="B6" s="46" t="s">
        <v>16</v>
      </c>
      <c r="C6" s="46"/>
      <c r="D6" s="46"/>
      <c r="E6">
        <v>76893.16</v>
      </c>
      <c r="F6">
        <v>48403.12</v>
      </c>
      <c r="G6">
        <v>701362.32</v>
      </c>
      <c r="H6">
        <v>677313.9085</v>
      </c>
      <c r="I6">
        <v>689201.87</v>
      </c>
      <c r="J6">
        <v>36515.15</v>
      </c>
      <c r="K6">
        <v>100941.5715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zoomScale="80" zoomScaleNormal="80" zoomScalePageLayoutView="0" workbookViewId="0" topLeftCell="A67">
      <selection activeCell="D82" sqref="D82"/>
    </sheetView>
  </sheetViews>
  <sheetFormatPr defaultColWidth="11.57421875" defaultRowHeight="12.75"/>
  <cols>
    <col min="1" max="1" width="7.00390625" style="0" customWidth="1"/>
    <col min="2" max="2" width="43.421875" style="0" customWidth="1"/>
    <col min="3" max="3" width="29.28125" style="0" customWidth="1"/>
    <col min="4" max="4" width="34.7109375" style="0" customWidth="1"/>
    <col min="5" max="5" width="20.00390625" style="0" customWidth="1"/>
  </cols>
  <sheetData>
    <row r="1" spans="1:5" ht="18">
      <c r="A1" s="47" t="s">
        <v>17</v>
      </c>
      <c r="B1" s="47"/>
      <c r="C1" s="47"/>
      <c r="D1" s="47"/>
      <c r="E1" s="47"/>
    </row>
    <row r="2" spans="1:5" ht="30">
      <c r="A2" s="11" t="s">
        <v>1</v>
      </c>
      <c r="B2" s="12" t="s">
        <v>18</v>
      </c>
      <c r="C2" s="13" t="s">
        <v>2</v>
      </c>
      <c r="D2" s="13" t="s">
        <v>19</v>
      </c>
      <c r="E2" s="13" t="s">
        <v>20</v>
      </c>
    </row>
    <row r="3" spans="1:5" ht="35.25" customHeight="1">
      <c r="A3" s="14">
        <v>1</v>
      </c>
      <c r="B3" s="15" t="s">
        <v>21</v>
      </c>
      <c r="C3" s="14" t="s">
        <v>22</v>
      </c>
      <c r="D3" s="14" t="s">
        <v>23</v>
      </c>
      <c r="E3" s="14">
        <f>3276</f>
        <v>3276</v>
      </c>
    </row>
    <row r="4" spans="1:5" ht="44.25" customHeight="1">
      <c r="A4" s="16">
        <v>2</v>
      </c>
      <c r="B4" s="17" t="s">
        <v>24</v>
      </c>
      <c r="C4" s="16" t="s">
        <v>22</v>
      </c>
      <c r="D4" s="16"/>
      <c r="E4" s="16">
        <f>-5440.76</f>
        <v>-5440.76</v>
      </c>
    </row>
    <row r="5" spans="1:5" ht="15">
      <c r="A5" s="18"/>
      <c r="B5" s="19" t="s">
        <v>25</v>
      </c>
      <c r="C5" s="18"/>
      <c r="D5" s="18"/>
      <c r="E5" s="20">
        <f>E3+E4</f>
        <v>-2164.76</v>
      </c>
    </row>
    <row r="6" spans="1:5" ht="18">
      <c r="A6" s="48"/>
      <c r="B6" s="48"/>
      <c r="C6" s="48"/>
      <c r="D6" s="48"/>
      <c r="E6" s="48"/>
    </row>
    <row r="7" spans="1:5" ht="18">
      <c r="A7" s="49" t="s">
        <v>26</v>
      </c>
      <c r="B7" s="49"/>
      <c r="C7" s="49"/>
      <c r="D7" s="49"/>
      <c r="E7" s="49"/>
    </row>
    <row r="8" spans="1:5" ht="30">
      <c r="A8" s="11" t="s">
        <v>1</v>
      </c>
      <c r="B8" s="12" t="s">
        <v>18</v>
      </c>
      <c r="C8" s="13" t="s">
        <v>2</v>
      </c>
      <c r="D8" s="13" t="s">
        <v>19</v>
      </c>
      <c r="E8" s="13" t="s">
        <v>20</v>
      </c>
    </row>
    <row r="9" spans="1:5" ht="32.25" customHeight="1">
      <c r="A9" s="14">
        <v>1</v>
      </c>
      <c r="B9" s="15" t="s">
        <v>27</v>
      </c>
      <c r="C9" s="14" t="s">
        <v>22</v>
      </c>
      <c r="D9" s="21" t="s">
        <v>28</v>
      </c>
      <c r="E9" s="22">
        <f>3234.33</f>
        <v>3234.33</v>
      </c>
    </row>
    <row r="10" spans="1:5" ht="14.25">
      <c r="A10" s="14">
        <v>2</v>
      </c>
      <c r="B10" s="15"/>
      <c r="C10" s="15"/>
      <c r="D10" s="23"/>
      <c r="E10" s="23"/>
    </row>
    <row r="11" spans="1:5" ht="14.25">
      <c r="A11" s="14">
        <v>3</v>
      </c>
      <c r="B11" s="15"/>
      <c r="C11" s="23"/>
      <c r="D11" s="23"/>
      <c r="E11" s="23"/>
    </row>
    <row r="12" spans="1:5" ht="15">
      <c r="A12" s="18"/>
      <c r="B12" s="19" t="s">
        <v>25</v>
      </c>
      <c r="C12" s="18"/>
      <c r="D12" s="18"/>
      <c r="E12" s="20">
        <f>E10+E9+E11</f>
        <v>3234.33</v>
      </c>
    </row>
    <row r="13" spans="1:5" ht="18">
      <c r="A13" s="50"/>
      <c r="B13" s="50"/>
      <c r="C13" s="50"/>
      <c r="D13" s="50"/>
      <c r="E13" s="50"/>
    </row>
    <row r="14" spans="1:5" ht="18">
      <c r="A14" s="49" t="s">
        <v>29</v>
      </c>
      <c r="B14" s="49"/>
      <c r="C14" s="49"/>
      <c r="D14" s="49"/>
      <c r="E14" s="49"/>
    </row>
    <row r="15" spans="1:5" ht="30">
      <c r="A15" s="11" t="s">
        <v>1</v>
      </c>
      <c r="B15" s="13" t="s">
        <v>18</v>
      </c>
      <c r="C15" s="13" t="s">
        <v>2</v>
      </c>
      <c r="D15" s="13" t="s">
        <v>19</v>
      </c>
      <c r="E15" s="13" t="s">
        <v>20</v>
      </c>
    </row>
    <row r="16" spans="1:5" ht="14.25">
      <c r="A16" s="14">
        <v>1</v>
      </c>
      <c r="B16" s="24" t="s">
        <v>30</v>
      </c>
      <c r="C16" s="14" t="s">
        <v>31</v>
      </c>
      <c r="D16" s="14"/>
      <c r="E16" s="14">
        <f>2800.51</f>
        <v>2800.51</v>
      </c>
    </row>
    <row r="17" spans="1:5" ht="14.25">
      <c r="A17" s="14">
        <v>2</v>
      </c>
      <c r="B17" s="15"/>
      <c r="C17" s="15"/>
      <c r="D17" s="15"/>
      <c r="E17" s="15"/>
    </row>
    <row r="18" spans="1:5" ht="14.25">
      <c r="A18" s="14">
        <v>3</v>
      </c>
      <c r="B18" s="14"/>
      <c r="C18" s="14"/>
      <c r="D18" s="14"/>
      <c r="E18" s="14"/>
    </row>
    <row r="19" spans="1:5" ht="15">
      <c r="A19" s="18"/>
      <c r="B19" s="18" t="s">
        <v>25</v>
      </c>
      <c r="C19" s="18"/>
      <c r="D19" s="18"/>
      <c r="E19" s="18">
        <f>E17+E16+E18</f>
        <v>2800.51</v>
      </c>
    </row>
    <row r="20" spans="1:5" ht="12.75">
      <c r="A20" s="9"/>
      <c r="B20" s="9"/>
      <c r="C20" s="9"/>
      <c r="D20" s="9"/>
      <c r="E20" s="9"/>
    </row>
    <row r="21" spans="1:5" ht="18">
      <c r="A21" s="47" t="s">
        <v>32</v>
      </c>
      <c r="B21" s="47"/>
      <c r="C21" s="47"/>
      <c r="D21" s="47"/>
      <c r="E21" s="47"/>
    </row>
    <row r="22" spans="1:5" ht="30">
      <c r="A22" s="11" t="s">
        <v>1</v>
      </c>
      <c r="B22" s="13" t="s">
        <v>18</v>
      </c>
      <c r="C22" s="13" t="s">
        <v>2</v>
      </c>
      <c r="D22" s="13" t="s">
        <v>19</v>
      </c>
      <c r="E22" s="13" t="s">
        <v>20</v>
      </c>
    </row>
    <row r="23" spans="1:5" ht="14.25">
      <c r="A23" s="14">
        <v>1</v>
      </c>
      <c r="B23" s="24"/>
      <c r="C23" s="15"/>
      <c r="D23" s="23"/>
      <c r="E23" s="23"/>
    </row>
    <row r="24" spans="1:5" ht="14.25">
      <c r="A24" s="14">
        <v>2</v>
      </c>
      <c r="B24" s="15"/>
      <c r="C24" s="14"/>
      <c r="D24" s="14"/>
      <c r="E24" s="14"/>
    </row>
    <row r="25" spans="1:5" ht="14.25">
      <c r="A25" s="14">
        <v>3</v>
      </c>
      <c r="B25" s="15"/>
      <c r="C25" s="14"/>
      <c r="D25" s="23"/>
      <c r="E25" s="23"/>
    </row>
    <row r="26" spans="1:5" ht="15">
      <c r="A26" s="18"/>
      <c r="B26" s="18" t="s">
        <v>25</v>
      </c>
      <c r="C26" s="18"/>
      <c r="D26" s="18"/>
      <c r="E26" s="18">
        <f>E24+E25+E23</f>
        <v>0</v>
      </c>
    </row>
    <row r="27" spans="1:5" ht="15">
      <c r="A27" s="25"/>
      <c r="B27" s="25"/>
      <c r="C27" s="25"/>
      <c r="D27" s="25"/>
      <c r="E27" s="25"/>
    </row>
    <row r="28" spans="1:5" ht="18">
      <c r="A28" s="49" t="s">
        <v>33</v>
      </c>
      <c r="B28" s="49"/>
      <c r="C28" s="49"/>
      <c r="D28" s="49"/>
      <c r="E28" s="49"/>
    </row>
    <row r="29" spans="1:5" ht="30">
      <c r="A29" s="11" t="s">
        <v>1</v>
      </c>
      <c r="B29" s="13" t="s">
        <v>18</v>
      </c>
      <c r="C29" s="13" t="s">
        <v>2</v>
      </c>
      <c r="D29" s="13" t="s">
        <v>19</v>
      </c>
      <c r="E29" s="13" t="s">
        <v>20</v>
      </c>
    </row>
    <row r="30" spans="1:5" ht="28.5">
      <c r="A30" s="26">
        <v>1</v>
      </c>
      <c r="B30" s="15" t="s">
        <v>34</v>
      </c>
      <c r="C30" s="14" t="s">
        <v>22</v>
      </c>
      <c r="D30" s="14" t="s">
        <v>35</v>
      </c>
      <c r="E30" s="14">
        <v>2891.2</v>
      </c>
    </row>
    <row r="31" spans="1:5" ht="14.25">
      <c r="A31" s="27"/>
      <c r="B31" s="15"/>
      <c r="C31" s="14"/>
      <c r="D31" s="14"/>
      <c r="E31" s="14"/>
    </row>
    <row r="32" spans="1:5" ht="14.25">
      <c r="A32" s="27"/>
      <c r="B32" s="15"/>
      <c r="C32" s="15"/>
      <c r="D32" s="15"/>
      <c r="E32" s="15"/>
    </row>
    <row r="33" spans="1:5" ht="14.25">
      <c r="A33" s="9"/>
      <c r="B33" s="15"/>
      <c r="C33" s="15"/>
      <c r="D33" s="15"/>
      <c r="E33" s="15"/>
    </row>
    <row r="34" spans="1:5" ht="15">
      <c r="A34" s="18"/>
      <c r="B34" s="18" t="s">
        <v>25</v>
      </c>
      <c r="C34" s="18"/>
      <c r="D34" s="18"/>
      <c r="E34" s="18">
        <f>E30+E31+E32+E33</f>
        <v>2891.2</v>
      </c>
    </row>
    <row r="35" spans="1:5" ht="15">
      <c r="A35" s="25"/>
      <c r="B35" s="25"/>
      <c r="C35" s="25"/>
      <c r="D35" s="25"/>
      <c r="E35" s="25"/>
    </row>
    <row r="36" spans="1:5" ht="18">
      <c r="A36" s="49" t="s">
        <v>36</v>
      </c>
      <c r="B36" s="49"/>
      <c r="C36" s="49"/>
      <c r="D36" s="49"/>
      <c r="E36" s="49"/>
    </row>
    <row r="37" spans="1:5" ht="30">
      <c r="A37" s="11" t="s">
        <v>1</v>
      </c>
      <c r="B37" s="13" t="s">
        <v>18</v>
      </c>
      <c r="C37" s="13" t="s">
        <v>2</v>
      </c>
      <c r="D37" s="13" t="s">
        <v>19</v>
      </c>
      <c r="E37" s="13" t="s">
        <v>20</v>
      </c>
    </row>
    <row r="38" spans="1:5" ht="20.25" customHeight="1">
      <c r="A38" s="14">
        <v>1</v>
      </c>
      <c r="B38" s="21" t="s">
        <v>37</v>
      </c>
      <c r="C38" s="15" t="s">
        <v>31</v>
      </c>
      <c r="D38" s="14"/>
      <c r="E38" s="14">
        <f>1545</f>
        <v>1545</v>
      </c>
    </row>
    <row r="39" spans="1:5" ht="42.75">
      <c r="A39" s="14">
        <v>2</v>
      </c>
      <c r="B39" s="21" t="s">
        <v>38</v>
      </c>
      <c r="C39" s="15" t="s">
        <v>22</v>
      </c>
      <c r="D39" s="14" t="s">
        <v>39</v>
      </c>
      <c r="E39" s="14">
        <v>3660.8</v>
      </c>
    </row>
    <row r="40" spans="1:5" ht="42.75">
      <c r="A40" s="14">
        <v>3</v>
      </c>
      <c r="B40" s="21" t="s">
        <v>38</v>
      </c>
      <c r="C40" s="15" t="s">
        <v>22</v>
      </c>
      <c r="D40" s="14" t="s">
        <v>40</v>
      </c>
      <c r="E40" s="14">
        <v>4045.6</v>
      </c>
    </row>
    <row r="41" spans="1:5" ht="14.25">
      <c r="A41" s="14"/>
      <c r="B41" s="21" t="s">
        <v>41</v>
      </c>
      <c r="C41" s="15" t="s">
        <v>31</v>
      </c>
      <c r="D41" s="14"/>
      <c r="E41" s="14">
        <f>889.79</f>
        <v>889.79</v>
      </c>
    </row>
    <row r="42" spans="1:5" ht="15">
      <c r="A42" s="18"/>
      <c r="B42" s="18" t="s">
        <v>25</v>
      </c>
      <c r="C42" s="18"/>
      <c r="D42" s="18"/>
      <c r="E42" s="18">
        <f>SUM(E38:E41)</f>
        <v>10141.189999999999</v>
      </c>
    </row>
    <row r="44" spans="1:5" ht="18">
      <c r="A44" s="49" t="s">
        <v>42</v>
      </c>
      <c r="B44" s="49"/>
      <c r="C44" s="49"/>
      <c r="D44" s="49"/>
      <c r="E44" s="49"/>
    </row>
    <row r="45" spans="1:5" ht="30">
      <c r="A45" s="11" t="s">
        <v>1</v>
      </c>
      <c r="B45" s="13" t="s">
        <v>18</v>
      </c>
      <c r="C45" s="13" t="s">
        <v>2</v>
      </c>
      <c r="D45" s="13" t="s">
        <v>19</v>
      </c>
      <c r="E45" s="13" t="s">
        <v>20</v>
      </c>
    </row>
    <row r="46" spans="1:5" ht="17.25" customHeight="1">
      <c r="A46" s="28">
        <v>1</v>
      </c>
      <c r="B46" s="28" t="s">
        <v>43</v>
      </c>
      <c r="C46" s="28" t="s">
        <v>22</v>
      </c>
      <c r="D46" s="28"/>
      <c r="E46" s="28">
        <f>2250</f>
        <v>2250</v>
      </c>
    </row>
    <row r="47" spans="1:5" ht="58.5" customHeight="1">
      <c r="A47" s="16">
        <v>2</v>
      </c>
      <c r="B47" s="29" t="s">
        <v>44</v>
      </c>
      <c r="C47" s="16" t="s">
        <v>31</v>
      </c>
      <c r="D47" s="16" t="s">
        <v>40</v>
      </c>
      <c r="E47" s="16">
        <f>-4045.6</f>
        <v>-4045.6</v>
      </c>
    </row>
    <row r="48" spans="1:5" ht="54.75" customHeight="1">
      <c r="A48" s="28">
        <v>3</v>
      </c>
      <c r="B48" s="30" t="s">
        <v>45</v>
      </c>
      <c r="C48" s="28" t="s">
        <v>31</v>
      </c>
      <c r="D48" s="28" t="s">
        <v>40</v>
      </c>
      <c r="E48" s="28">
        <f>3660.8</f>
        <v>3660.8</v>
      </c>
    </row>
    <row r="49" spans="1:5" ht="20.25" customHeight="1">
      <c r="A49" s="28">
        <v>4</v>
      </c>
      <c r="B49" s="30" t="s">
        <v>46</v>
      </c>
      <c r="C49" s="28" t="s">
        <v>22</v>
      </c>
      <c r="D49" s="28" t="s">
        <v>47</v>
      </c>
      <c r="E49" s="28">
        <v>10816.64</v>
      </c>
    </row>
    <row r="50" spans="1:5" ht="15">
      <c r="A50" s="18"/>
      <c r="B50" s="18" t="s">
        <v>25</v>
      </c>
      <c r="C50" s="18"/>
      <c r="D50" s="18"/>
      <c r="E50" s="18">
        <f>SUM(E46:E49)</f>
        <v>12681.84</v>
      </c>
    </row>
    <row r="52" spans="1:5" ht="18">
      <c r="A52" s="49" t="s">
        <v>48</v>
      </c>
      <c r="B52" s="49"/>
      <c r="C52" s="49"/>
      <c r="D52" s="49"/>
      <c r="E52" s="49"/>
    </row>
    <row r="53" spans="1:5" ht="30">
      <c r="A53" s="11" t="s">
        <v>1</v>
      </c>
      <c r="B53" s="13" t="s">
        <v>18</v>
      </c>
      <c r="C53" s="13" t="s">
        <v>2</v>
      </c>
      <c r="D53" s="13" t="s">
        <v>19</v>
      </c>
      <c r="E53" s="13" t="s">
        <v>20</v>
      </c>
    </row>
    <row r="54" spans="1:5" ht="14.25">
      <c r="A54" s="28">
        <v>1</v>
      </c>
      <c r="B54" s="28"/>
      <c r="C54" s="28" t="s">
        <v>22</v>
      </c>
      <c r="D54" s="28"/>
      <c r="E54" s="28"/>
    </row>
    <row r="55" spans="1:5" ht="14.25">
      <c r="A55" s="16">
        <v>2</v>
      </c>
      <c r="B55" s="29"/>
      <c r="C55" s="28" t="s">
        <v>31</v>
      </c>
      <c r="D55" s="16"/>
      <c r="E55" s="16"/>
    </row>
    <row r="56" spans="1:5" ht="14.25">
      <c r="A56" s="28">
        <v>3</v>
      </c>
      <c r="B56" s="30"/>
      <c r="C56" s="28" t="s">
        <v>31</v>
      </c>
      <c r="D56" s="28"/>
      <c r="E56" s="28"/>
    </row>
    <row r="57" spans="1:5" ht="14.25">
      <c r="A57" s="28">
        <v>4</v>
      </c>
      <c r="B57" s="30"/>
      <c r="C57" s="28" t="s">
        <v>22</v>
      </c>
      <c r="D57" s="28"/>
      <c r="E57" s="28"/>
    </row>
    <row r="58" spans="1:5" ht="15">
      <c r="A58" s="18"/>
      <c r="B58" s="18" t="s">
        <v>25</v>
      </c>
      <c r="C58" s="18"/>
      <c r="D58" s="18"/>
      <c r="E58" s="18">
        <f>SUM(E54:E57)</f>
        <v>0</v>
      </c>
    </row>
    <row r="60" spans="1:5" ht="18">
      <c r="A60" s="49" t="s">
        <v>49</v>
      </c>
      <c r="B60" s="49"/>
      <c r="C60" s="49"/>
      <c r="D60" s="49"/>
      <c r="E60" s="49"/>
    </row>
    <row r="61" spans="1:5" ht="30">
      <c r="A61" s="11" t="s">
        <v>1</v>
      </c>
      <c r="B61" s="13" t="s">
        <v>18</v>
      </c>
      <c r="C61" s="13" t="s">
        <v>2</v>
      </c>
      <c r="D61" s="13" t="s">
        <v>19</v>
      </c>
      <c r="E61" s="13" t="s">
        <v>20</v>
      </c>
    </row>
    <row r="62" spans="1:5" ht="32.25" customHeight="1">
      <c r="A62" s="28">
        <v>1</v>
      </c>
      <c r="B62" s="31" t="s">
        <v>21</v>
      </c>
      <c r="C62" s="28" t="s">
        <v>22</v>
      </c>
      <c r="D62" s="28" t="s">
        <v>50</v>
      </c>
      <c r="E62" s="28">
        <v>4430.4</v>
      </c>
    </row>
    <row r="63" spans="1:5" ht="14.25">
      <c r="A63" s="28">
        <v>2</v>
      </c>
      <c r="B63" s="29"/>
      <c r="C63" s="28" t="s">
        <v>31</v>
      </c>
      <c r="D63" s="16"/>
      <c r="E63" s="16"/>
    </row>
    <row r="64" spans="1:5" ht="14.25">
      <c r="A64" s="28">
        <v>3</v>
      </c>
      <c r="B64" s="30"/>
      <c r="C64" s="28" t="s">
        <v>31</v>
      </c>
      <c r="D64" s="28"/>
      <c r="E64" s="28"/>
    </row>
    <row r="65" spans="1:5" ht="14.25">
      <c r="A65" s="28">
        <v>4</v>
      </c>
      <c r="B65" s="30"/>
      <c r="C65" s="28" t="s">
        <v>22</v>
      </c>
      <c r="D65" s="28"/>
      <c r="E65" s="28"/>
    </row>
    <row r="66" spans="1:5" ht="15">
      <c r="A66" s="18"/>
      <c r="B66" s="18" t="s">
        <v>25</v>
      </c>
      <c r="C66" s="18"/>
      <c r="D66" s="18"/>
      <c r="E66" s="18">
        <f>SUM(E62:E65)</f>
        <v>4430.4</v>
      </c>
    </row>
    <row r="68" spans="1:5" ht="18">
      <c r="A68" s="49" t="s">
        <v>51</v>
      </c>
      <c r="B68" s="49"/>
      <c r="C68" s="49"/>
      <c r="D68" s="49"/>
      <c r="E68" s="49"/>
    </row>
    <row r="69" spans="1:5" ht="30">
      <c r="A69" s="11" t="s">
        <v>1</v>
      </c>
      <c r="B69" s="13" t="s">
        <v>18</v>
      </c>
      <c r="C69" s="13" t="s">
        <v>2</v>
      </c>
      <c r="D69" s="13" t="s">
        <v>19</v>
      </c>
      <c r="E69" s="13" t="s">
        <v>20</v>
      </c>
    </row>
    <row r="70" spans="1:5" ht="14.25">
      <c r="A70" s="28">
        <v>1</v>
      </c>
      <c r="B70" s="28"/>
      <c r="C70" s="28" t="s">
        <v>22</v>
      </c>
      <c r="D70" s="28"/>
      <c r="E70" s="28"/>
    </row>
    <row r="71" spans="1:5" ht="14.25">
      <c r="A71" s="16">
        <v>2</v>
      </c>
      <c r="B71" s="29"/>
      <c r="C71" s="28" t="s">
        <v>31</v>
      </c>
      <c r="D71" s="16"/>
      <c r="E71" s="16"/>
    </row>
    <row r="72" spans="1:5" ht="14.25">
      <c r="A72" s="28">
        <v>3</v>
      </c>
      <c r="B72" s="30"/>
      <c r="C72" s="28" t="s">
        <v>31</v>
      </c>
      <c r="D72" s="28"/>
      <c r="E72" s="28"/>
    </row>
    <row r="73" spans="1:5" ht="14.25">
      <c r="A73" s="28">
        <v>4</v>
      </c>
      <c r="B73" s="30"/>
      <c r="C73" s="28" t="s">
        <v>22</v>
      </c>
      <c r="D73" s="28"/>
      <c r="E73" s="28"/>
    </row>
    <row r="74" spans="1:5" ht="15">
      <c r="A74" s="18"/>
      <c r="B74" s="18" t="s">
        <v>25</v>
      </c>
      <c r="C74" s="18"/>
      <c r="D74" s="18"/>
      <c r="E74" s="18">
        <f>SUM(E70:E73)</f>
        <v>0</v>
      </c>
    </row>
    <row r="75" spans="1:5" s="33" customFormat="1" ht="14.25" customHeight="1">
      <c r="A75" s="32"/>
      <c r="B75" s="32"/>
      <c r="C75" s="32"/>
      <c r="D75" s="32"/>
      <c r="E75" s="32"/>
    </row>
    <row r="76" spans="1:5" s="33" customFormat="1" ht="21" customHeight="1">
      <c r="A76" s="49" t="s">
        <v>52</v>
      </c>
      <c r="B76" s="49"/>
      <c r="C76" s="49"/>
      <c r="D76" s="49"/>
      <c r="E76" s="49"/>
    </row>
    <row r="77" spans="1:5" s="33" customFormat="1" ht="14.25" customHeight="1">
      <c r="A77" s="11" t="s">
        <v>1</v>
      </c>
      <c r="B77" s="13" t="s">
        <v>18</v>
      </c>
      <c r="C77" s="13" t="s">
        <v>2</v>
      </c>
      <c r="D77" s="13" t="s">
        <v>19</v>
      </c>
      <c r="E77" s="13" t="s">
        <v>20</v>
      </c>
    </row>
    <row r="78" spans="1:5" s="33" customFormat="1" ht="31.5" customHeight="1">
      <c r="A78" s="28">
        <v>1</v>
      </c>
      <c r="B78" s="30" t="s">
        <v>53</v>
      </c>
      <c r="C78" s="28" t="s">
        <v>22</v>
      </c>
      <c r="D78" s="28"/>
      <c r="E78" s="28">
        <f>3348.08</f>
        <v>3348.08</v>
      </c>
    </row>
    <row r="79" spans="1:5" s="33" customFormat="1" ht="39.75" customHeight="1">
      <c r="A79" s="34">
        <v>2</v>
      </c>
      <c r="B79" s="30" t="s">
        <v>54</v>
      </c>
      <c r="C79" s="28" t="s">
        <v>31</v>
      </c>
      <c r="D79" s="16"/>
      <c r="E79" s="22">
        <f>5440.32</f>
        <v>5440.32</v>
      </c>
    </row>
    <row r="80" spans="1:5" s="33" customFormat="1" ht="14.25" customHeight="1">
      <c r="A80" s="28">
        <v>3</v>
      </c>
      <c r="B80" s="30"/>
      <c r="C80" s="28" t="s">
        <v>31</v>
      </c>
      <c r="D80" s="28"/>
      <c r="E80" s="28"/>
    </row>
    <row r="81" spans="1:5" s="33" customFormat="1" ht="14.25" customHeight="1">
      <c r="A81" s="28">
        <v>4</v>
      </c>
      <c r="B81" s="30"/>
      <c r="C81" s="28" t="s">
        <v>22</v>
      </c>
      <c r="D81" s="28"/>
      <c r="E81" s="28"/>
    </row>
    <row r="82" spans="1:5" s="33" customFormat="1" ht="14.25" customHeight="1">
      <c r="A82" s="18"/>
      <c r="B82" s="18" t="s">
        <v>25</v>
      </c>
      <c r="C82" s="18"/>
      <c r="D82" s="18"/>
      <c r="E82" s="18">
        <f>SUM(E78:E81)</f>
        <v>8788.4</v>
      </c>
    </row>
    <row r="83" spans="1:5" s="33" customFormat="1" ht="15">
      <c r="A83" s="32"/>
      <c r="B83" s="32"/>
      <c r="C83" s="32"/>
      <c r="D83" s="32"/>
      <c r="E83" s="32"/>
    </row>
    <row r="84" spans="1:5" s="33" customFormat="1" ht="18">
      <c r="A84" s="49" t="s">
        <v>55</v>
      </c>
      <c r="B84" s="49"/>
      <c r="C84" s="49"/>
      <c r="D84" s="49"/>
      <c r="E84" s="49"/>
    </row>
    <row r="85" spans="1:5" s="33" customFormat="1" ht="30">
      <c r="A85" s="11" t="s">
        <v>1</v>
      </c>
      <c r="B85" s="13" t="s">
        <v>18</v>
      </c>
      <c r="C85" s="13" t="s">
        <v>2</v>
      </c>
      <c r="D85" s="13" t="s">
        <v>19</v>
      </c>
      <c r="E85" s="13" t="s">
        <v>20</v>
      </c>
    </row>
    <row r="86" spans="1:5" s="33" customFormat="1" ht="28.5">
      <c r="A86" s="28">
        <v>1</v>
      </c>
      <c r="B86" s="30" t="s">
        <v>56</v>
      </c>
      <c r="C86" s="28" t="s">
        <v>22</v>
      </c>
      <c r="D86" s="28"/>
      <c r="E86" s="28">
        <f>22500</f>
        <v>22500</v>
      </c>
    </row>
    <row r="87" spans="1:5" s="33" customFormat="1" ht="14.25">
      <c r="A87" s="35">
        <v>2</v>
      </c>
      <c r="B87" s="29"/>
      <c r="C87" s="28" t="s">
        <v>31</v>
      </c>
      <c r="D87" s="16"/>
      <c r="E87" s="16"/>
    </row>
    <row r="88" spans="1:5" s="33" customFormat="1" ht="14.25">
      <c r="A88" s="28">
        <v>3</v>
      </c>
      <c r="B88" s="30"/>
      <c r="C88" s="28" t="s">
        <v>31</v>
      </c>
      <c r="D88" s="28"/>
      <c r="E88" s="28"/>
    </row>
    <row r="89" spans="1:5" s="33" customFormat="1" ht="14.25">
      <c r="A89" s="28">
        <v>4</v>
      </c>
      <c r="B89" s="30"/>
      <c r="C89" s="28" t="s">
        <v>22</v>
      </c>
      <c r="D89" s="28"/>
      <c r="E89" s="28"/>
    </row>
    <row r="90" spans="1:5" ht="15">
      <c r="A90" s="18"/>
      <c r="B90" s="18" t="s">
        <v>25</v>
      </c>
      <c r="C90" s="18"/>
      <c r="D90" s="18"/>
      <c r="E90" s="18">
        <f>SUM(E86:E89)</f>
        <v>22500</v>
      </c>
    </row>
    <row r="91" spans="1:5" s="33" customFormat="1" ht="15">
      <c r="A91" s="32"/>
      <c r="B91" s="32"/>
      <c r="C91" s="32"/>
      <c r="D91" s="32"/>
      <c r="E91" s="32"/>
    </row>
    <row r="92" spans="1:5" ht="15">
      <c r="A92" s="18"/>
      <c r="B92" s="18" t="s">
        <v>57</v>
      </c>
      <c r="C92" s="18"/>
      <c r="D92" s="18"/>
      <c r="E92" s="18">
        <f>E5+E12+E19+E26+E34+E42+E50+E58+E66+E74+E90+E82</f>
        <v>65303.11</v>
      </c>
    </row>
  </sheetData>
  <sheetProtection selectLockedCells="1" selectUnlockedCells="1"/>
  <mergeCells count="14">
    <mergeCell ref="A76:E76"/>
    <mergeCell ref="A84:E84"/>
    <mergeCell ref="A28:E28"/>
    <mergeCell ref="A36:E36"/>
    <mergeCell ref="A44:E44"/>
    <mergeCell ref="A52:E52"/>
    <mergeCell ref="A60:E60"/>
    <mergeCell ref="A68:E68"/>
    <mergeCell ref="A1:E1"/>
    <mergeCell ref="A6:E6"/>
    <mergeCell ref="A7:E7"/>
    <mergeCell ref="A13:E13"/>
    <mergeCell ref="A14:E14"/>
    <mergeCell ref="A21:E21"/>
  </mergeCells>
  <printOptions/>
  <pageMargins left="0.19652777777777777" right="0.19652777777777777" top="0.5805555555555555" bottom="0.6194444444444445" header="0.31527777777777777" footer="0.3541666666666667"/>
  <pageSetup horizontalDpi="300" verticalDpi="300" orientation="portrait" paperSize="9" scale="76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zoomScale="80" zoomScaleNormal="80" zoomScalePageLayoutView="0" workbookViewId="0" topLeftCell="A61">
      <selection activeCell="E80" sqref="E80"/>
    </sheetView>
  </sheetViews>
  <sheetFormatPr defaultColWidth="11.57421875" defaultRowHeight="12.75"/>
  <cols>
    <col min="1" max="1" width="7.8515625" style="0" customWidth="1"/>
    <col min="2" max="2" width="36.28125" style="36" customWidth="1"/>
    <col min="3" max="3" width="29.00390625" style="0" customWidth="1"/>
    <col min="4" max="4" width="34.7109375" style="0" customWidth="1"/>
    <col min="5" max="5" width="20.00390625" style="0" customWidth="1"/>
  </cols>
  <sheetData>
    <row r="1" spans="1:5" ht="18">
      <c r="A1" s="49" t="s">
        <v>58</v>
      </c>
      <c r="B1" s="49"/>
      <c r="C1" s="49"/>
      <c r="D1" s="49"/>
      <c r="E1" s="49"/>
    </row>
    <row r="2" spans="1:5" ht="15.75">
      <c r="A2" s="11" t="s">
        <v>1</v>
      </c>
      <c r="B2" s="12" t="s">
        <v>18</v>
      </c>
      <c r="C2" s="13" t="s">
        <v>2</v>
      </c>
      <c r="D2" s="13" t="s">
        <v>19</v>
      </c>
      <c r="E2" s="13" t="s">
        <v>20</v>
      </c>
    </row>
    <row r="3" spans="1:5" ht="28.5">
      <c r="A3" s="14">
        <v>1</v>
      </c>
      <c r="B3" s="15" t="s">
        <v>59</v>
      </c>
      <c r="C3" s="14" t="s">
        <v>60</v>
      </c>
      <c r="D3" s="14"/>
      <c r="E3" s="22">
        <f>210.83</f>
        <v>210.83</v>
      </c>
    </row>
    <row r="4" spans="1:5" ht="14.25">
      <c r="A4" s="14">
        <v>2</v>
      </c>
      <c r="B4" s="15"/>
      <c r="C4" s="15"/>
      <c r="D4" s="23"/>
      <c r="E4" s="23"/>
    </row>
    <row r="5" spans="1:5" ht="14.25">
      <c r="A5" s="14">
        <v>3</v>
      </c>
      <c r="B5" s="15"/>
      <c r="C5" s="23"/>
      <c r="D5" s="23"/>
      <c r="E5" s="23"/>
    </row>
    <row r="6" spans="1:5" ht="15">
      <c r="A6" s="18"/>
      <c r="B6" s="19" t="s">
        <v>25</v>
      </c>
      <c r="C6" s="18"/>
      <c r="D6" s="18"/>
      <c r="E6" s="20">
        <f>E4+E3+E5</f>
        <v>210.83</v>
      </c>
    </row>
    <row r="7" spans="1:5" ht="12.75">
      <c r="A7" s="9"/>
      <c r="B7" s="37"/>
      <c r="C7" s="9"/>
      <c r="D7" s="9"/>
      <c r="E7" s="9"/>
    </row>
    <row r="8" spans="1:5" ht="18">
      <c r="A8" s="49" t="s">
        <v>61</v>
      </c>
      <c r="B8" s="49"/>
      <c r="C8" s="49"/>
      <c r="D8" s="49"/>
      <c r="E8" s="49"/>
    </row>
    <row r="9" spans="1:5" ht="15.75">
      <c r="A9" s="11"/>
      <c r="B9" s="12"/>
      <c r="C9" s="13"/>
      <c r="D9" s="13"/>
      <c r="E9" s="13"/>
    </row>
    <row r="10" spans="1:5" ht="28.5">
      <c r="A10" s="14">
        <v>1</v>
      </c>
      <c r="B10" s="15" t="s">
        <v>59</v>
      </c>
      <c r="C10" s="14" t="s">
        <v>60</v>
      </c>
      <c r="D10" s="14"/>
      <c r="E10" s="22">
        <f>210.83</f>
        <v>210.83</v>
      </c>
    </row>
    <row r="11" spans="1:5" ht="42.75">
      <c r="A11" s="14">
        <v>2</v>
      </c>
      <c r="B11" s="15" t="s">
        <v>62</v>
      </c>
      <c r="C11" s="15" t="s">
        <v>60</v>
      </c>
      <c r="D11" s="23" t="s">
        <v>63</v>
      </c>
      <c r="E11" s="23">
        <f>312.47</f>
        <v>312.47</v>
      </c>
    </row>
    <row r="12" spans="1:5" ht="14.25">
      <c r="A12" s="14">
        <v>3</v>
      </c>
      <c r="B12" s="15"/>
      <c r="C12" s="23"/>
      <c r="D12" s="23"/>
      <c r="E12" s="23"/>
    </row>
    <row r="13" spans="1:5" ht="15">
      <c r="A13" s="18"/>
      <c r="B13" s="19" t="s">
        <v>25</v>
      </c>
      <c r="C13" s="18"/>
      <c r="D13" s="18"/>
      <c r="E13" s="20">
        <f>E11+E10+E12</f>
        <v>523.3000000000001</v>
      </c>
    </row>
    <row r="14" spans="1:5" ht="18">
      <c r="A14" s="47" t="s">
        <v>64</v>
      </c>
      <c r="B14" s="47"/>
      <c r="C14" s="47"/>
      <c r="D14" s="47"/>
      <c r="E14" s="47"/>
    </row>
    <row r="15" spans="1:5" ht="15.75">
      <c r="A15" s="11" t="s">
        <v>1</v>
      </c>
      <c r="B15" s="12" t="s">
        <v>18</v>
      </c>
      <c r="C15" s="13" t="s">
        <v>2</v>
      </c>
      <c r="D15" s="13" t="s">
        <v>19</v>
      </c>
      <c r="E15" s="13" t="s">
        <v>20</v>
      </c>
    </row>
    <row r="16" spans="1:5" ht="14.25">
      <c r="A16" s="14">
        <v>1</v>
      </c>
      <c r="B16" s="15" t="s">
        <v>65</v>
      </c>
      <c r="C16" s="14" t="s">
        <v>60</v>
      </c>
      <c r="D16" s="14"/>
      <c r="E16" s="22">
        <f>544.5</f>
        <v>544.5</v>
      </c>
    </row>
    <row r="17" spans="1:5" ht="28.5">
      <c r="A17" s="14">
        <v>2</v>
      </c>
      <c r="B17" s="15" t="s">
        <v>59</v>
      </c>
      <c r="C17" s="14" t="s">
        <v>60</v>
      </c>
      <c r="D17" s="14"/>
      <c r="E17" s="22">
        <v>210.83</v>
      </c>
    </row>
    <row r="18" spans="1:5" ht="15">
      <c r="A18" s="18"/>
      <c r="B18" s="19" t="s">
        <v>25</v>
      </c>
      <c r="C18" s="18"/>
      <c r="D18" s="18"/>
      <c r="E18" s="20">
        <f>E16+E17</f>
        <v>755.33</v>
      </c>
    </row>
    <row r="20" spans="1:5" ht="18">
      <c r="A20" s="47" t="s">
        <v>66</v>
      </c>
      <c r="B20" s="47"/>
      <c r="C20" s="47"/>
      <c r="D20" s="47"/>
      <c r="E20" s="47"/>
    </row>
    <row r="21" spans="1:5" ht="15.75">
      <c r="A21" s="11"/>
      <c r="B21" s="12" t="s">
        <v>18</v>
      </c>
      <c r="C21" s="13" t="s">
        <v>2</v>
      </c>
      <c r="D21" s="13" t="s">
        <v>19</v>
      </c>
      <c r="E21" s="13"/>
    </row>
    <row r="22" spans="1:5" ht="28.5">
      <c r="A22" s="14">
        <v>1</v>
      </c>
      <c r="B22" s="15" t="s">
        <v>59</v>
      </c>
      <c r="C22" s="14" t="s">
        <v>60</v>
      </c>
      <c r="D22" s="14"/>
      <c r="E22" s="22">
        <v>210.83</v>
      </c>
    </row>
    <row r="23" spans="1:5" ht="14.25">
      <c r="A23" s="14">
        <v>2</v>
      </c>
      <c r="B23" s="15"/>
      <c r="C23" s="15"/>
      <c r="D23" s="23"/>
      <c r="E23" s="23"/>
    </row>
    <row r="24" spans="1:5" ht="14.25">
      <c r="A24" s="14">
        <v>3</v>
      </c>
      <c r="B24" s="15"/>
      <c r="C24" s="15"/>
      <c r="D24" s="23"/>
      <c r="E24" s="23"/>
    </row>
    <row r="25" spans="1:5" ht="15">
      <c r="A25" s="18"/>
      <c r="B25" s="19" t="s">
        <v>25</v>
      </c>
      <c r="C25" s="18"/>
      <c r="D25" s="18"/>
      <c r="E25" s="20">
        <f>E23+E24+E22</f>
        <v>210.83</v>
      </c>
    </row>
    <row r="27" spans="1:5" ht="18">
      <c r="A27" s="47" t="s">
        <v>67</v>
      </c>
      <c r="B27" s="47"/>
      <c r="C27" s="47"/>
      <c r="D27" s="47"/>
      <c r="E27" s="47"/>
    </row>
    <row r="28" spans="1:5" ht="15.75">
      <c r="A28" s="11"/>
      <c r="B28" s="12" t="s">
        <v>18</v>
      </c>
      <c r="C28" s="13" t="s">
        <v>2</v>
      </c>
      <c r="D28" s="13" t="s">
        <v>19</v>
      </c>
      <c r="E28" s="13"/>
    </row>
    <row r="29" spans="1:5" ht="28.5">
      <c r="A29" s="14">
        <v>1</v>
      </c>
      <c r="B29" s="15" t="s">
        <v>59</v>
      </c>
      <c r="C29" s="14" t="s">
        <v>60</v>
      </c>
      <c r="D29" s="14"/>
      <c r="E29" s="22">
        <v>210.83</v>
      </c>
    </row>
    <row r="30" spans="1:5" ht="14.25">
      <c r="A30" s="14">
        <v>2</v>
      </c>
      <c r="B30" s="15" t="s">
        <v>68</v>
      </c>
      <c r="C30" s="14" t="s">
        <v>60</v>
      </c>
      <c r="D30" s="14"/>
      <c r="E30" s="14">
        <v>1518.23</v>
      </c>
    </row>
    <row r="31" spans="1:5" ht="42.75">
      <c r="A31" s="14">
        <v>3</v>
      </c>
      <c r="B31" s="15" t="s">
        <v>62</v>
      </c>
      <c r="C31" s="14" t="s">
        <v>60</v>
      </c>
      <c r="D31" s="14" t="s">
        <v>69</v>
      </c>
      <c r="E31" s="14">
        <v>543.16</v>
      </c>
    </row>
    <row r="32" spans="1:5" ht="15">
      <c r="A32" s="18"/>
      <c r="B32" s="19" t="s">
        <v>25</v>
      </c>
      <c r="C32" s="18"/>
      <c r="D32" s="18"/>
      <c r="E32" s="20">
        <f>SUM(E29:E31)</f>
        <v>2272.22</v>
      </c>
    </row>
    <row r="34" spans="1:5" ht="18">
      <c r="A34" s="47" t="s">
        <v>70</v>
      </c>
      <c r="B34" s="47"/>
      <c r="C34" s="47"/>
      <c r="D34" s="47"/>
      <c r="E34" s="47"/>
    </row>
    <row r="35" spans="1:5" ht="15.75">
      <c r="A35" s="11" t="s">
        <v>1</v>
      </c>
      <c r="B35" s="12" t="s">
        <v>18</v>
      </c>
      <c r="C35" s="13" t="s">
        <v>2</v>
      </c>
      <c r="D35" s="13" t="s">
        <v>19</v>
      </c>
      <c r="E35" s="13" t="s">
        <v>20</v>
      </c>
    </row>
    <row r="36" spans="1:5" ht="28.5">
      <c r="A36" s="14">
        <v>1</v>
      </c>
      <c r="B36" s="15" t="s">
        <v>59</v>
      </c>
      <c r="C36" s="14" t="s">
        <v>60</v>
      </c>
      <c r="D36" s="14"/>
      <c r="E36" s="22">
        <v>210.83</v>
      </c>
    </row>
    <row r="37" spans="1:5" ht="14.25">
      <c r="A37" s="14">
        <v>2</v>
      </c>
      <c r="B37" s="15"/>
      <c r="C37" s="14"/>
      <c r="D37" s="23"/>
      <c r="E37" s="23"/>
    </row>
    <row r="38" spans="1:5" ht="14.25">
      <c r="A38" s="14">
        <v>3</v>
      </c>
      <c r="B38" s="15"/>
      <c r="C38" s="23"/>
      <c r="D38" s="23"/>
      <c r="E38" s="23"/>
    </row>
    <row r="39" spans="1:5" ht="15">
      <c r="A39" s="18"/>
      <c r="B39" s="19" t="s">
        <v>25</v>
      </c>
      <c r="C39" s="18"/>
      <c r="D39" s="18"/>
      <c r="E39" s="20">
        <f>E37+E36+E38</f>
        <v>210.83</v>
      </c>
    </row>
    <row r="41" spans="1:5" ht="18">
      <c r="A41" s="47" t="s">
        <v>71</v>
      </c>
      <c r="B41" s="47"/>
      <c r="C41" s="47"/>
      <c r="D41" s="47"/>
      <c r="E41" s="47"/>
    </row>
    <row r="42" spans="1:5" ht="15.75">
      <c r="A42" s="11" t="s">
        <v>1</v>
      </c>
      <c r="B42" s="12" t="s">
        <v>18</v>
      </c>
      <c r="C42" s="13" t="s">
        <v>2</v>
      </c>
      <c r="D42" s="13" t="s">
        <v>19</v>
      </c>
      <c r="E42" s="13" t="s">
        <v>20</v>
      </c>
    </row>
    <row r="43" spans="1:5" ht="36.75" customHeight="1">
      <c r="A43" s="14">
        <v>1</v>
      </c>
      <c r="B43" s="15" t="s">
        <v>72</v>
      </c>
      <c r="C43" s="14" t="s">
        <v>60</v>
      </c>
      <c r="D43" s="14"/>
      <c r="E43" s="22">
        <f>12230.64</f>
        <v>12230.64</v>
      </c>
    </row>
    <row r="44" spans="1:5" ht="36" customHeight="1">
      <c r="A44" s="14">
        <v>2</v>
      </c>
      <c r="B44" s="15" t="s">
        <v>73</v>
      </c>
      <c r="C44" s="15" t="s">
        <v>60</v>
      </c>
      <c r="D44" s="23" t="s">
        <v>74</v>
      </c>
      <c r="E44" s="23">
        <f>1425.27</f>
        <v>1425.27</v>
      </c>
    </row>
    <row r="45" spans="1:5" ht="28.5">
      <c r="A45" s="14">
        <v>3</v>
      </c>
      <c r="B45" s="15" t="s">
        <v>59</v>
      </c>
      <c r="C45" s="14" t="s">
        <v>60</v>
      </c>
      <c r="D45" s="14"/>
      <c r="E45" s="22">
        <v>210.83</v>
      </c>
    </row>
    <row r="46" spans="1:5" ht="15">
      <c r="A46" s="18"/>
      <c r="B46" s="19" t="s">
        <v>25</v>
      </c>
      <c r="C46" s="18"/>
      <c r="D46" s="18"/>
      <c r="E46" s="20">
        <f>E44+E43+E45</f>
        <v>13866.74</v>
      </c>
    </row>
    <row r="48" spans="1:5" ht="18">
      <c r="A48" s="49" t="s">
        <v>75</v>
      </c>
      <c r="B48" s="49"/>
      <c r="C48" s="49"/>
      <c r="D48" s="49"/>
      <c r="E48" s="49"/>
    </row>
    <row r="49" spans="1:5" ht="15.75">
      <c r="A49" s="11" t="s">
        <v>1</v>
      </c>
      <c r="B49" s="12" t="s">
        <v>18</v>
      </c>
      <c r="C49" s="13" t="s">
        <v>2</v>
      </c>
      <c r="D49" s="13" t="s">
        <v>19</v>
      </c>
      <c r="E49" s="13" t="s">
        <v>20</v>
      </c>
    </row>
    <row r="50" spans="1:5" ht="28.5">
      <c r="A50" s="14">
        <v>1</v>
      </c>
      <c r="B50" s="15" t="s">
        <v>76</v>
      </c>
      <c r="C50" s="14" t="s">
        <v>60</v>
      </c>
      <c r="D50" s="14"/>
      <c r="E50" s="22">
        <v>1551.96</v>
      </c>
    </row>
    <row r="51" spans="1:5" ht="28.5">
      <c r="A51" s="14">
        <v>2</v>
      </c>
      <c r="B51" s="15" t="s">
        <v>59</v>
      </c>
      <c r="C51" s="15" t="s">
        <v>60</v>
      </c>
      <c r="D51" s="23"/>
      <c r="E51" s="22">
        <v>210.83</v>
      </c>
    </row>
    <row r="52" spans="1:5" ht="14.25">
      <c r="A52" s="14">
        <v>3</v>
      </c>
      <c r="B52" s="15"/>
      <c r="C52" s="23"/>
      <c r="D52" s="23"/>
      <c r="E52" s="23"/>
    </row>
    <row r="53" spans="1:5" ht="15">
      <c r="A53" s="18"/>
      <c r="B53" s="19" t="s">
        <v>25</v>
      </c>
      <c r="C53" s="18"/>
      <c r="D53" s="18"/>
      <c r="E53" s="20">
        <f>E51+E50+E52</f>
        <v>1762.79</v>
      </c>
    </row>
    <row r="55" spans="1:5" ht="18">
      <c r="A55" s="49" t="s">
        <v>77</v>
      </c>
      <c r="B55" s="49"/>
      <c r="C55" s="49"/>
      <c r="D55" s="49"/>
      <c r="E55" s="49"/>
    </row>
    <row r="56" spans="1:5" ht="15.75">
      <c r="A56" s="11" t="s">
        <v>1</v>
      </c>
      <c r="B56" s="12" t="s">
        <v>18</v>
      </c>
      <c r="C56" s="13" t="s">
        <v>2</v>
      </c>
      <c r="D56" s="13" t="s">
        <v>19</v>
      </c>
      <c r="E56" s="13" t="s">
        <v>20</v>
      </c>
    </row>
    <row r="57" spans="1:5" ht="28.5">
      <c r="A57" s="14">
        <v>1</v>
      </c>
      <c r="B57" s="15" t="s">
        <v>59</v>
      </c>
      <c r="C57" s="14" t="s">
        <v>60</v>
      </c>
      <c r="D57" s="14"/>
      <c r="E57" s="22">
        <v>210.83</v>
      </c>
    </row>
    <row r="58" spans="1:5" ht="14.25">
      <c r="A58" s="14">
        <v>2</v>
      </c>
      <c r="B58" s="15" t="s">
        <v>78</v>
      </c>
      <c r="C58" s="14" t="s">
        <v>60</v>
      </c>
      <c r="D58" s="23"/>
      <c r="E58" s="23">
        <v>4528.99</v>
      </c>
    </row>
    <row r="59" spans="1:5" ht="14.25">
      <c r="A59" s="14">
        <v>3</v>
      </c>
      <c r="B59" s="15"/>
      <c r="C59" s="14"/>
      <c r="D59" s="14"/>
      <c r="E59" s="22"/>
    </row>
    <row r="60" spans="1:5" ht="15">
      <c r="A60" s="18"/>
      <c r="B60" s="19" t="s">
        <v>25</v>
      </c>
      <c r="C60" s="18"/>
      <c r="D60" s="18"/>
      <c r="E60" s="18">
        <f>SUM(E57:E59)</f>
        <v>4739.82</v>
      </c>
    </row>
    <row r="62" spans="1:5" ht="18">
      <c r="A62" s="49" t="s">
        <v>79</v>
      </c>
      <c r="B62" s="49"/>
      <c r="C62" s="49"/>
      <c r="D62" s="49"/>
      <c r="E62" s="49"/>
    </row>
    <row r="63" spans="1:5" ht="15.75">
      <c r="A63" s="11" t="s">
        <v>1</v>
      </c>
      <c r="B63" s="12" t="s">
        <v>18</v>
      </c>
      <c r="C63" s="13" t="s">
        <v>2</v>
      </c>
      <c r="D63" s="13" t="s">
        <v>19</v>
      </c>
      <c r="E63" s="13" t="s">
        <v>20</v>
      </c>
    </row>
    <row r="64" spans="1:5" ht="28.5">
      <c r="A64" s="14">
        <v>1</v>
      </c>
      <c r="B64" s="15" t="s">
        <v>59</v>
      </c>
      <c r="C64" s="14" t="s">
        <v>60</v>
      </c>
      <c r="D64" s="14"/>
      <c r="E64" s="22">
        <v>210.83</v>
      </c>
    </row>
    <row r="65" spans="1:5" ht="14.25">
      <c r="A65" s="14">
        <v>2</v>
      </c>
      <c r="B65" s="15"/>
      <c r="C65" s="14"/>
      <c r="D65" s="14"/>
      <c r="E65" s="14"/>
    </row>
    <row r="66" spans="1:5" ht="14.25">
      <c r="A66" s="14">
        <v>3</v>
      </c>
      <c r="B66" s="15"/>
      <c r="C66" s="14" t="s">
        <v>60</v>
      </c>
      <c r="D66" s="14"/>
      <c r="E66" s="14"/>
    </row>
    <row r="67" spans="1:5" ht="15">
      <c r="A67" s="18"/>
      <c r="B67" s="19" t="s">
        <v>25</v>
      </c>
      <c r="C67" s="18"/>
      <c r="D67" s="18"/>
      <c r="E67" s="18">
        <f>SUM(E64:E66)</f>
        <v>210.83</v>
      </c>
    </row>
    <row r="69" spans="1:5" ht="18">
      <c r="A69" s="49" t="s">
        <v>80</v>
      </c>
      <c r="B69" s="49"/>
      <c r="C69" s="49"/>
      <c r="D69" s="49"/>
      <c r="E69" s="49"/>
    </row>
    <row r="70" spans="1:5" ht="15.75">
      <c r="A70" s="11" t="s">
        <v>1</v>
      </c>
      <c r="B70" s="12" t="s">
        <v>18</v>
      </c>
      <c r="C70" s="13" t="s">
        <v>2</v>
      </c>
      <c r="D70" s="13" t="s">
        <v>19</v>
      </c>
      <c r="E70" s="13" t="s">
        <v>20</v>
      </c>
    </row>
    <row r="71" spans="1:5" ht="28.5">
      <c r="A71" s="14">
        <v>1</v>
      </c>
      <c r="B71" s="15" t="s">
        <v>59</v>
      </c>
      <c r="C71" s="14" t="s">
        <v>60</v>
      </c>
      <c r="D71" s="14"/>
      <c r="E71" s="22">
        <v>210.83</v>
      </c>
    </row>
    <row r="72" spans="1:5" ht="14.25">
      <c r="A72" s="14">
        <v>2</v>
      </c>
      <c r="B72" s="15"/>
      <c r="C72" s="14" t="s">
        <v>60</v>
      </c>
      <c r="D72" s="14"/>
      <c r="E72" s="22"/>
    </row>
    <row r="73" spans="1:5" ht="14.25">
      <c r="A73" s="14">
        <v>3</v>
      </c>
      <c r="B73" s="15"/>
      <c r="C73" s="23"/>
      <c r="D73" s="23"/>
      <c r="E73" s="23"/>
    </row>
    <row r="74" spans="1:5" ht="15">
      <c r="A74" s="18"/>
      <c r="B74" s="19" t="s">
        <v>25</v>
      </c>
      <c r="C74" s="18"/>
      <c r="D74" s="18"/>
      <c r="E74" s="18">
        <f>E72+E71+E73</f>
        <v>210.83</v>
      </c>
    </row>
    <row r="76" spans="1:5" ht="18">
      <c r="A76" s="49" t="s">
        <v>55</v>
      </c>
      <c r="B76" s="49"/>
      <c r="C76" s="49"/>
      <c r="D76" s="49"/>
      <c r="E76" s="49"/>
    </row>
    <row r="77" spans="1:5" ht="15.75">
      <c r="A77" s="11" t="s">
        <v>1</v>
      </c>
      <c r="B77" s="12" t="s">
        <v>18</v>
      </c>
      <c r="C77" s="13" t="s">
        <v>2</v>
      </c>
      <c r="D77" s="13" t="s">
        <v>19</v>
      </c>
      <c r="E77" s="13" t="s">
        <v>20</v>
      </c>
    </row>
    <row r="78" spans="1:5" ht="28.5">
      <c r="A78" s="14">
        <v>1</v>
      </c>
      <c r="B78" s="15" t="s">
        <v>59</v>
      </c>
      <c r="C78" s="14" t="s">
        <v>60</v>
      </c>
      <c r="D78" s="14"/>
      <c r="E78" s="22">
        <v>210.83</v>
      </c>
    </row>
    <row r="79" spans="1:5" ht="28.5">
      <c r="A79" s="14">
        <v>2</v>
      </c>
      <c r="B79" s="15" t="s">
        <v>81</v>
      </c>
      <c r="C79" s="14" t="s">
        <v>60</v>
      </c>
      <c r="D79" s="14" t="s">
        <v>82</v>
      </c>
      <c r="E79" s="22">
        <v>944.45</v>
      </c>
    </row>
    <row r="80" spans="1:5" ht="14.25">
      <c r="A80" s="14">
        <v>3</v>
      </c>
      <c r="B80" s="15"/>
      <c r="C80" s="15"/>
      <c r="D80" s="23"/>
      <c r="E80" s="23"/>
    </row>
    <row r="81" spans="1:5" ht="14.25">
      <c r="A81" s="14"/>
      <c r="B81" s="15"/>
      <c r="C81" s="15"/>
      <c r="D81" s="23"/>
      <c r="E81" s="23"/>
    </row>
    <row r="82" spans="1:5" ht="15">
      <c r="A82" s="18"/>
      <c r="B82" s="19" t="s">
        <v>25</v>
      </c>
      <c r="C82" s="18"/>
      <c r="D82" s="18"/>
      <c r="E82" s="18">
        <f>E79+E78+E80+E81</f>
        <v>1155.28</v>
      </c>
    </row>
    <row r="87" spans="1:5" ht="15">
      <c r="A87" s="38"/>
      <c r="B87" s="39" t="s">
        <v>57</v>
      </c>
      <c r="C87" s="38"/>
      <c r="D87" s="38"/>
      <c r="E87" s="40">
        <f>E6+E13+E18+E25+E32+E39+E46+E53+E60+E67+E74+E82</f>
        <v>26129.630000000005</v>
      </c>
    </row>
  </sheetData>
  <sheetProtection selectLockedCells="1" selectUnlockedCells="1"/>
  <mergeCells count="12">
    <mergeCell ref="A41:E41"/>
    <mergeCell ref="A48:E48"/>
    <mergeCell ref="A55:E55"/>
    <mergeCell ref="A62:E62"/>
    <mergeCell ref="A69:E69"/>
    <mergeCell ref="A76:E76"/>
    <mergeCell ref="A1:E1"/>
    <mergeCell ref="A8:E8"/>
    <mergeCell ref="A14:E14"/>
    <mergeCell ref="A20:E20"/>
    <mergeCell ref="A27:E27"/>
    <mergeCell ref="A34:E34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2020-03-10T13:36:37Z</dcterms:modified>
  <cp:category/>
  <cp:version/>
  <cp:contentType/>
  <cp:contentStatus/>
</cp:coreProperties>
</file>